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AC0BEDE9-A0E9-4F85-A1F4-2466CDA0FF5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E18" i="1"/>
  <c r="E17" i="1"/>
  <c r="E16" i="1"/>
  <c r="E15" i="1"/>
  <c r="E14" i="1"/>
  <c r="E13" i="1"/>
  <c r="E12" i="1"/>
  <c r="E11" i="1"/>
  <c r="E10" i="1"/>
  <c r="E9" i="1"/>
  <c r="F15" i="1" l="1"/>
  <c r="F9" i="1" l="1"/>
  <c r="F16" i="1"/>
  <c r="F13" i="1"/>
  <c r="F11" i="1"/>
  <c r="F17" i="1"/>
  <c r="F12" i="1"/>
  <c r="F10" i="1"/>
  <c r="F18" i="1"/>
  <c r="F14" i="1"/>
</calcChain>
</file>

<file path=xl/sharedStrings.xml><?xml version="1.0" encoding="utf-8"?>
<sst xmlns="http://schemas.openxmlformats.org/spreadsheetml/2006/main" count="23" uniqueCount="23">
  <si>
    <t xml:space="preserve">اعتبار موجود در آسان خرید تجارت  </t>
  </si>
  <si>
    <t xml:space="preserve">قسط بندی بر اساس 3 ماه </t>
  </si>
  <si>
    <t xml:space="preserve">قسط بندی بر اساس 4 ماه </t>
  </si>
  <si>
    <t xml:space="preserve">قسط بندی بر اساس 5 ماه </t>
  </si>
  <si>
    <t xml:space="preserve">قسط بندی بر اساس 6 ماه </t>
  </si>
  <si>
    <t xml:space="preserve">قسط بندی بر اساس 7 ماه </t>
  </si>
  <si>
    <t xml:space="preserve">قسط بندی بر اساس 8 ماه </t>
  </si>
  <si>
    <t xml:space="preserve">قسط بندی بر اساس 9 ماه </t>
  </si>
  <si>
    <t xml:space="preserve">قسط بندی بر اساس 10 ماه </t>
  </si>
  <si>
    <t xml:space="preserve">قسط بندی بر اساس 11 ماه </t>
  </si>
  <si>
    <t xml:space="preserve">قسط بندی بر اساس 12 ماه </t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</si>
  <si>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3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</si>
  <si>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4 ماه</t>
    </r>
    <r>
      <rPr>
        <sz val="14"/>
        <color theme="1"/>
        <rFont val="B Mitra"/>
        <charset val="178"/>
      </rPr>
      <t xml:space="preserve"> ) </t>
    </r>
  </si>
  <si>
    <r>
      <t xml:space="preserve">مقدار باز پرداخت بابت هر ماه  </t>
    </r>
    <r>
      <rPr>
        <b/>
        <sz val="14"/>
        <color theme="1"/>
        <rFont val="B Mitra"/>
        <charset val="178"/>
      </rPr>
      <t>(</t>
    </r>
    <r>
      <rPr>
        <b/>
        <i/>
        <sz val="14"/>
        <color theme="1"/>
        <rFont val="B Mitra"/>
        <charset val="178"/>
      </rPr>
      <t xml:space="preserve"> بر اساس 5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</si>
  <si>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6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</si>
  <si>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7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</si>
  <si>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8 ماه</t>
    </r>
    <r>
      <rPr>
        <sz val="14"/>
        <color theme="1"/>
        <rFont val="B Mitra"/>
        <charset val="178"/>
      </rPr>
      <t xml:space="preserve"> 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</si>
  <si>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9 ماه </t>
    </r>
    <r>
      <rPr>
        <sz val="14"/>
        <color theme="1"/>
        <rFont val="B Mitra"/>
        <charset val="178"/>
      </rPr>
      <t>)</t>
    </r>
  </si>
  <si>
    <r>
      <t>مقدار باز پرداخت بابت هر ماه  (</t>
    </r>
    <r>
      <rPr>
        <b/>
        <i/>
        <sz val="14"/>
        <color theme="1"/>
        <rFont val="B Mitra"/>
        <charset val="178"/>
      </rPr>
      <t xml:space="preserve"> بر اساس 10 ماه </t>
    </r>
    <r>
      <rPr>
        <sz val="14"/>
        <color theme="1"/>
        <rFont val="B Mitra"/>
        <charset val="178"/>
      </rPr>
      <t>)</t>
    </r>
  </si>
  <si>
    <r>
      <t xml:space="preserve">مقدار باز پرداخت بابت هر ماه  ( </t>
    </r>
    <r>
      <rPr>
        <b/>
        <i/>
        <sz val="14"/>
        <color theme="1"/>
        <rFont val="B Mitra"/>
        <charset val="178"/>
      </rPr>
      <t>بر اساس 11 ماه</t>
    </r>
    <r>
      <rPr>
        <sz val="14"/>
        <color theme="1"/>
        <rFont val="B Mitra"/>
        <charset val="178"/>
      </rPr>
      <t xml:space="preserve"> )</t>
    </r>
  </si>
  <si>
    <r>
      <t xml:space="preserve">مقدار باز پرداخت بابت هر ماه  ( </t>
    </r>
    <r>
      <rPr>
        <b/>
        <i/>
        <sz val="14"/>
        <color theme="1"/>
        <rFont val="B Mitra"/>
        <charset val="178"/>
      </rPr>
      <t>بر اساس 12 ماه )</t>
    </r>
  </si>
  <si>
    <r>
      <rPr>
        <sz val="11"/>
        <color theme="1"/>
        <rFont val="B Mitra"/>
        <charset val="178"/>
      </rPr>
      <t>این عدد را تغییر دهید</t>
    </r>
    <r>
      <rPr>
        <sz val="11"/>
        <color theme="1"/>
        <rFont val="Calibri"/>
        <family val="2"/>
        <scheme val="minor"/>
      </rPr>
      <t xml:space="preserve"> </t>
    </r>
  </si>
  <si>
    <t>کارمزد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</si>
</sst>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ريال&quot;\ #,##0_-;&quot;ريال&quot;\ #,##0\-"/>
    <numFmt numFmtId="165" formatCode="_-[$تومان-F0000]\ * #,##0_-;_-[$تومان-F0000]\ * #,##0\-;_-[$تومان-F0000]\ * &quot;-&quot;_-;_-@_-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B Mitra"/>
      <charset val="178"/>
    </font>
    <font>
      <sz val="11"/>
      <color theme="1"/>
      <name val="B Mitra"/>
      <charset val="178"/>
    </font>
    <font>
      <sz val="14"/>
      <color theme="1"/>
      <name val="B Mitra"/>
      <charset val="178"/>
    </font>
    <font>
      <b/>
      <i/>
      <sz val="14"/>
      <color theme="1"/>
      <name val="B Mitra"/>
      <charset val="178"/>
    </font>
    <font>
      <b/>
      <sz val="14"/>
      <color theme="1"/>
      <name val="B Mitra"/>
      <charset val="178"/>
    </font>
    <font>
      <sz val="18"/>
      <color theme="1"/>
      <name val="B Mitra"/>
      <charset val="178"/>
    </font>
    <font>
      <sz val="16"/>
      <name val="B Mitra"/>
      <charset val="178"/>
    </font>
    <font>
      <b/>
      <i/>
      <sz val="18"/>
      <color rgb="FFC00000"/>
      <name val="B Mitra"/>
      <charset val="178"/>
    </font>
    <font>
      <b/>
      <sz val="16"/>
      <color theme="1"/>
      <name val="B Mitra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1"/>
    <xf numFmtId="0" fontId="1" fillId="8" borderId="0" xfId="0" applyFont="1" applyFill="1"/>
    <xf numFmtId="165" fontId="1" fillId="0" borderId="0" xfId="0" applyNumberFormat="1" applyFont="1"/>
    <xf numFmtId="0" fontId="2" fillId="0" borderId="0" xfId="0" applyFont="1"/>
    <xf numFmtId="0" fontId="3" fillId="6" borderId="0" xfId="0" applyFont="1" applyFill="1"/>
    <xf numFmtId="0" fontId="3" fillId="5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3" borderId="0" xfId="0" applyFont="1" applyFill="1"/>
    <xf numFmtId="0" fontId="7" fillId="4" borderId="0" xfId="0" applyFont="1" applyFill="1"/>
    <xf numFmtId="0" fontId="0" fillId="7" borderId="0" xfId="0" applyFill="1" applyAlignment="1">
      <alignment horizontal="center"/>
    </xf>
    <xf numFmtId="164" fontId="8" fillId="2" borderId="0" xfId="0" applyNumberFormat="1" applyFont="1" applyFill="1"/>
    <xf numFmtId="164" fontId="6" fillId="3" borderId="0" xfId="0" applyNumberFormat="1" applyFont="1" applyFill="1"/>
    <xf numFmtId="164" fontId="6" fillId="4" borderId="0" xfId="0" applyNumberFormat="1" applyFont="1" applyFill="1"/>
    <xf numFmtId="164" fontId="6" fillId="6" borderId="0" xfId="0" applyNumberFormat="1" applyFont="1" applyFill="1"/>
    <xf numFmtId="164" fontId="6" fillId="5" borderId="0" xfId="0" applyNumberFormat="1" applyFont="1" applyFill="1"/>
    <xf numFmtId="0" fontId="9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BC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I20"/>
  <sheetViews>
    <sheetView tabSelected="1" topLeftCell="A5" workbookViewId="0">
      <selection activeCell="D21" sqref="D21"/>
    </sheetView>
  </sheetViews>
  <sheetFormatPr defaultRowHeight="15" x14ac:dyDescent="0.25"/>
  <cols>
    <col min="1" max="1" width="7" customWidth="1"/>
    <col min="2" max="2" width="9.140625" hidden="1" customWidth="1"/>
    <col min="3" max="3" width="26.7109375" customWidth="1"/>
    <col min="4" max="4" width="36.85546875" customWidth="1"/>
    <col min="5" max="5" width="31.85546875" customWidth="1"/>
    <col min="6" max="6" width="24.140625" customWidth="1"/>
    <col min="7" max="7" width="44.42578125" customWidth="1"/>
    <col min="9" max="9" width="10.28515625" bestFit="1" customWidth="1"/>
  </cols>
  <sheetData>
    <row r="7" spans="3:9" ht="17.25" x14ac:dyDescent="0.4">
      <c r="E7" s="11" t="s">
        <v>21</v>
      </c>
    </row>
    <row r="8" spans="3:9" ht="27.75" x14ac:dyDescent="0.65">
      <c r="C8" s="17" t="s">
        <v>22</v>
      </c>
      <c r="D8" s="2" t="s">
        <v>0</v>
      </c>
      <c r="E8" s="12">
        <v>100000000</v>
      </c>
      <c r="F8" s="3"/>
      <c r="G8" s="4"/>
    </row>
    <row r="9" spans="3:9" ht="27" x14ac:dyDescent="0.6">
      <c r="C9" s="13">
        <f>E9-E8</f>
        <v>11343000</v>
      </c>
      <c r="D9" s="9" t="s">
        <v>1</v>
      </c>
      <c r="E9" s="13">
        <f>(E8*0.027*3+E8)*1.03</f>
        <v>111343000</v>
      </c>
      <c r="F9" s="15">
        <f>E9/3</f>
        <v>37114333.333333336</v>
      </c>
      <c r="G9" s="5" t="s">
        <v>11</v>
      </c>
    </row>
    <row r="10" spans="3:9" ht="27" x14ac:dyDescent="0.6">
      <c r="C10" s="14">
        <f>E10-E8</f>
        <v>14124000</v>
      </c>
      <c r="D10" s="10" t="s">
        <v>2</v>
      </c>
      <c r="E10" s="14">
        <f>(E8*0.027*4+E8)*1.03</f>
        <v>114124000</v>
      </c>
      <c r="F10" s="16">
        <f>E10/4</f>
        <v>28531000</v>
      </c>
      <c r="G10" s="6" t="s">
        <v>12</v>
      </c>
    </row>
    <row r="11" spans="3:9" ht="27" x14ac:dyDescent="0.6">
      <c r="C11" s="13">
        <f>E11-E8</f>
        <v>16905000</v>
      </c>
      <c r="D11" s="7" t="s">
        <v>3</v>
      </c>
      <c r="E11" s="13">
        <f>(E8*0.027*5+E8)*1.03</f>
        <v>116905000</v>
      </c>
      <c r="F11" s="15">
        <f>E11/5</f>
        <v>23381000</v>
      </c>
      <c r="G11" s="5" t="s">
        <v>13</v>
      </c>
    </row>
    <row r="12" spans="3:9" ht="27" x14ac:dyDescent="0.6">
      <c r="C12" s="14">
        <f>E12-E8</f>
        <v>19686000</v>
      </c>
      <c r="D12" s="8" t="s">
        <v>4</v>
      </c>
      <c r="E12" s="14">
        <f>(E8*0.027*6+E8)*1.03</f>
        <v>119686000</v>
      </c>
      <c r="F12" s="16">
        <f>E12/6</f>
        <v>19947666.666666668</v>
      </c>
      <c r="G12" s="6" t="s">
        <v>14</v>
      </c>
    </row>
    <row r="13" spans="3:9" ht="27" x14ac:dyDescent="0.6">
      <c r="C13" s="13">
        <f>E13-E8</f>
        <v>22467000</v>
      </c>
      <c r="D13" s="7" t="s">
        <v>5</v>
      </c>
      <c r="E13" s="13">
        <f>(E8*0.027*7+E8)*1.03</f>
        <v>122467000</v>
      </c>
      <c r="F13" s="15">
        <f>E13/7</f>
        <v>17495285.714285713</v>
      </c>
      <c r="G13" s="5" t="s">
        <v>15</v>
      </c>
    </row>
    <row r="14" spans="3:9" ht="27" x14ac:dyDescent="0.6">
      <c r="C14" s="14">
        <f>E14-E8</f>
        <v>25248000</v>
      </c>
      <c r="D14" s="8" t="s">
        <v>6</v>
      </c>
      <c r="E14" s="14">
        <f>(E8*0.027*8+E8)*1.03</f>
        <v>125248000</v>
      </c>
      <c r="F14" s="16">
        <f>E14/8</f>
        <v>15656000</v>
      </c>
      <c r="G14" s="6" t="s">
        <v>16</v>
      </c>
      <c r="I14" s="1"/>
    </row>
    <row r="15" spans="3:9" ht="27" x14ac:dyDescent="0.6">
      <c r="C15" s="13">
        <f>E15-E8</f>
        <v>28029000</v>
      </c>
      <c r="D15" s="7" t="s">
        <v>7</v>
      </c>
      <c r="E15" s="13">
        <f>(E8*0.027*9+E8)*1.03</f>
        <v>128029000</v>
      </c>
      <c r="F15" s="15">
        <f>E15/9</f>
        <v>14225444.444444444</v>
      </c>
      <c r="G15" s="5" t="s">
        <v>17</v>
      </c>
    </row>
    <row r="16" spans="3:9" ht="27" x14ac:dyDescent="0.6">
      <c r="C16" s="14">
        <f>E16-E8</f>
        <v>30810000</v>
      </c>
      <c r="D16" s="8" t="s">
        <v>8</v>
      </c>
      <c r="E16" s="14">
        <f>(E8*0.027*10+E8)*1.03</f>
        <v>130810000</v>
      </c>
      <c r="F16" s="16">
        <f>E16/10</f>
        <v>13081000</v>
      </c>
      <c r="G16" s="6" t="s">
        <v>18</v>
      </c>
    </row>
    <row r="17" spans="3:7" ht="27" x14ac:dyDescent="0.6">
      <c r="C17" s="13">
        <f>E17-E8</f>
        <v>33591000</v>
      </c>
      <c r="D17" s="7" t="s">
        <v>9</v>
      </c>
      <c r="E17" s="13">
        <f>(E8*0.027*11+E8)*1.03</f>
        <v>133591000</v>
      </c>
      <c r="F17" s="15">
        <f>E17/11</f>
        <v>12144636.363636363</v>
      </c>
      <c r="G17" s="5" t="s">
        <v>19</v>
      </c>
    </row>
    <row r="18" spans="3:7" ht="27" x14ac:dyDescent="0.6">
      <c r="C18" s="14">
        <f>E18-E8</f>
        <v>36372000</v>
      </c>
      <c r="D18" s="8" t="s">
        <v>10</v>
      </c>
      <c r="E18" s="14">
        <f>(E8*0.027*12+E8)*1.03</f>
        <v>136372000</v>
      </c>
      <c r="F18" s="16">
        <f>E18/12</f>
        <v>11364333.333333334</v>
      </c>
      <c r="G18" s="6" t="s">
        <v>20</v>
      </c>
    </row>
    <row r="20" spans="3:7" x14ac:dyDescent="0.25">
      <c r="E20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2023-04-24T17:44:57Z</dcterms:modified>
</cp:coreProperties>
</file>